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<sst xmlns="http://schemas.openxmlformats.org/spreadsheetml/2006/main" count="27196" uniqueCount="802">
  <si>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</si>
  <si>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</si>
  <si>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</si>
  <si>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</si>
  <si>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</si>
  <si>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</si>
  <si>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</si>
  <si>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</si>
  <si>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</si>
  <si>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</si>
  <si>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</si>
  <si>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</si>
  <si>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</si>
  <si>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</si>
  <si>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</si>
  <si>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</si>
  <si>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</si>
  <si>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</si>
  <si>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</si>
  <si>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</si>
  <si>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</si>
  <si>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</si>
  <si>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</si>
  <si>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</si>
  <si>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</si>
  <si>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</si>
  <si>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</si>
  <si>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</si>
  <si>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</si>
  <si>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</si>
  <si>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</si>
  <si>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</si>
  <si>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</si>
  <si>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</si>
  <si>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</si>
  <si>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</si>
  <si>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</si>
  <si>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</si>
  <si>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</si>
  <si>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</si>
  <si>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</si>
  <si>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</si>
  <si>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</si>
  <si>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</si>
  <si>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</si>
  <si>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</si>
  <si>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</si>
  <si>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</si>
  <si>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</si>
  <si>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</si>
  <si>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</si>
  <si>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</si>
  <si>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</si>
  <si>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</si>
  <si>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</si>
  <si>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</si>
  <si>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</si>
  <si>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</si>
  <si>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</si>
  <si>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</si>
  <si>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</si>
  <si>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</si>
  <si>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</si>
  <si>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</si>
  <si>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</si>
  <si>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</si>
  <si>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</si>
  <si>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</si>
  <si>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</si>
  <si>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</si>
  <si>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</si>
  <si>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</si>
  <si>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</si>
  <si>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</si>
  <si>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</si>
  <si>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</si>
  <si>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</si>
  <si>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</si>
  <si>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</si>
  <si>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</si>
  <si>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</si>
  <si>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</si>
  <si>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</si>
  <si>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</si>
  <si>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</si>
  <si>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</si>
  <si>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</si>
  <si>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</si>
  <si>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</si>
  <si>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</si>
  <si>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</si>
  <si>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</si>
  <si>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</si>
  <si>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</si>
  <si>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</si>
  <si>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</si>
  <si>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</si>
  <si>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</si>
  <si>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</si>
  <si>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</si>
  <si>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</si>
  <si>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</si>
  <si>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</si>
  <si>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</si>
  <si>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</si>
  <si>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</si>
  <si>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</si>
  <si>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</si>
  <si>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</si>
  <si>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</si>
  <si>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</si>
  <si>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</si>
  <si>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</si>
  <si>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</si>
  <si>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</si>
  <si>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</si>
  <si>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</si>
  <si>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</si>
  <si>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</si>
  <si>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</si>
  <si>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</si>
  <si>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</si>
  <si>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</si>
  <si>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</si>
  <si>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</si>
  <si>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</si>
  <si>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</si>
  <si>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</si>
  <si>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</si>
  <si>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</si>
  <si>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</si>
  <si>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</si>
  <si>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</si>
  <si>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</si>
  <si>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</si>
  <si>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</si>
  <si>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</si>
  <si>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</si>
  <si>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</si>
  <si>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</si>
  <si>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</si>
  <si>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</si>
  <si>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</si>
  <si>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</si>
  <si>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</si>
  <si>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</si>
  <si>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</si>
  <si>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</si>
  <si>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</si>
  <si>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</si>
  <si>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</si>
  <si>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</si>
  <si>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</si>
  <si>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</si>
  <si>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</si>
  <si>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</si>
  <si>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</si>
  <si>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</si>
  <si>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</si>
  <si>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</si>
  <si>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</si>
  <si>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</si>
  <si>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</si>
  <si>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</si>
  <si>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</si>
  <si>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</si>
  <si>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</si>
  <si>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</si>
  <si>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</si>
  <si>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</si>
  <si>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</si>
  <si>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</si>
  <si>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</si>
  <si>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</si>
  <si>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</si>
  <si>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</si>
  <si>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</si>
  <si>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</si>
  <si>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</si>
  <si>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</si>
  <si>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</si>
  <si>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</si>
  <si>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</si>
  <si>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</si>
  <si>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</si>
  <si>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</si>
  <si>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</si>
  <si>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</si>
  <si>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</si>
  <si>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</si>
  <si>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</si>
  <si>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</si>
  <si>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</si>
  <si>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</si>
  <si>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</si>
  <si>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</si>
  <si>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</si>
  <si>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</si>
  <si>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</si>
  <si>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</si>
  <si>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</si>
  <si>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</si>
  <si>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</si>
  <si>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</si>
  <si>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</si>
  <si>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</si>
  <si>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</si>
  <si>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</si>
  <si>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</si>
  <si>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</si>
  <si>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</si>
  <si>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</si>
  <si>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</si>
  <si>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</si>
  <si>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</si>
  <si>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</si>
  <si>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</si>
  <si>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</si>
  <si>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</si>
  <si>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</si>
  <si>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</si>
  <si>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</si>
  <si>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</si>
  <si>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</si>
  <si>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</si>
  <si>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</si>
  <si>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</si>
  <si>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</si>
  <si>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</si>
  <si>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</si>
  <si>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</si>
  <si>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</si>
  <si>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</si>
  <si>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</si>
  <si>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</si>
  <si>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</si>
  <si>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</si>
  <si>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</si>
  <si>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</si>
  <si>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</si>
  <si>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</si>
  <si>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</si>
  <si>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</si>
  <si>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</si>
  <si>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</si>
  <si>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</si>
  <si>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</si>
  <si>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</si>
  <si>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</si>
  <si>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</si>
  <si>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</si>
  <si>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</si>
  <si>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</si>
  <si>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</si>
  <si>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</si>
  <si>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</si>
  <si>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</si>
  <si>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</si>
  <si>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</si>
  <si>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</si>
  <si>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</si>
  <si>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</si>
  <si>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</si>
  <si>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</si>
  <si>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</si>
  <si>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</si>
  <si>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</si>
  <si>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</si>
  <si>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</si>
  <si>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</si>
  <si>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</si>
  <si>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</si>
  <si>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</si>
  <si>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</si>
  <si>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</si>
  <si>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</si>
  <si>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</si>
  <si>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</si>
  <si>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</si>
  <si>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</si>
  <si>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</si>
  <si>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</si>
  <si>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</si>
  <si>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</si>
  <si>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</si>
  <si>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</si>
  <si>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</si>
  <si>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</si>
  <si>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</si>
  <si>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</si>
  <si>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</si>
  <si>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</si>
  <si>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</si>
  <si>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</si>
  <si>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</si>
  <si>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</si>
  <si>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</si>
  <si>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</si>
  <si>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</si>
  <si>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</si>
  <si>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</si>
  <si>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</si>
  <si>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</si>
  <si>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</si>
  <si>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</si>
  <si>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</si>
  <si>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</si>
  <si>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</si>
  <si>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</si>
  <si>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</si>
  <si>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</si>
  <si>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</si>
  <si>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</si>
  <si>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</si>
  <si>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</si>
  <si>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</si>
  <si>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</si>
  <si>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</si>
  <si>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</si>
  <si>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</si>
  <si>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</si>
  <si>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</si>
  <si>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</si>
  <si>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</si>
  <si>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</si>
  <si>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</si>
  <si>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</si>
  <si>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</si>
  <si>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</si>
  <si>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</si>
  <si>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</si>
  <si>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</si>
  <si>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</si>
  <si>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</si>
  <si>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</si>
  <si>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</si>
  <si>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</si>
  <si>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</si>
  <si>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</si>
  <si>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</si>
  <si>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</si>
  <si>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</si>
  <si>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</si>
  <si>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</si>
  <si>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</si>
  <si>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</si>
  <si>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</si>
  <si>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</si>
  <si>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</si>
  <si>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</si>
  <si>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</si>
  <si>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</si>
  <si>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</si>
  <si>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</si>
  <si>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</si>
  <si>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</si>
  <si>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</si>
  <si>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</si>
  <si>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</si>
  <si>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</si>
  <si>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</si>
  <si>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</si>
  <si>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</si>
  <si>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</si>
  <si>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</si>
  <si>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</si>
  <si>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</si>
  <si>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</si>
  <si>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</si>
  <si>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</si>
  <si>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</si>
  <si>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</si>
  <si>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</si>
  <si>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</si>
  <si>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</si>
  <si>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</si>
  <si>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</si>
  <si>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</si>
  <si>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</si>
  <si>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</si>
  <si>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</si>
  <si>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</si>
  <si>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</si>
  <si>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</si>
  <si>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</si>
  <si>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</si>
  <si>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</si>
  <si>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</si>
  <si>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</si>
  <si>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</si>
  <si>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</si>
  <si>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</si>
  <si>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</si>
  <si>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</si>
  <si>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</si>
  <si>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</si>
  <si>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</si>
  <si>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</si>
  <si>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</si>
  <si>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</si>
  <si>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</si>
  <si>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</si>
  <si>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</si>
  <si>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</si>
  <si>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</si>
  <si>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</si>
  <si>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</si>
  <si>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</si>
  <si>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</si>
  <si>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</si>
  <si>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</si>
  <si>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</si>
  <si>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</si>
  <si>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</si>
  <si>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</si>
  <si>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</si>
  <si>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</si>
  <si>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</si>
  <si>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</si>
  <si>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</si>
  <si>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</si>
  <si>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</si>
  <si>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</si>
  <si>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</si>
  <si>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</si>
  <si>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</si>
  <si>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</si>
  <si>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</si>
  <si>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</si>
  <si>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</si>
  <si>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</si>
  <si>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</si>
  <si>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</si>
  <si>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</si>
  <si>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</si>
  <si>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</si>
  <si>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</si>
  <si>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</si>
  <si>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</si>
  <si>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</si>
  <si>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</si>
  <si>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</si>
  <si>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</si>
  <si>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</si>
  <si>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</si>
  <si>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</si>
  <si>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</si>
  <si>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</si>
  <si>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</si>
  <si>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</si>
  <si>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</si>
  <si>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</si>
  <si>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</si>
  <si>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</si>
  <si>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</si>
  <si>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</si>
  <si>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</si>
  <si>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</si>
  <si>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</si>
  <si>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</si>
  <si>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</si>
  <si>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</si>
  <si>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</si>
  <si>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</si>
  <si>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</si>
  <si>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</si>
  <si>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</si>
  <si>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</si>
  <si>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</si>
  <si>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</si>
  <si>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</si>
  <si>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</si>
  <si>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</si>
  <si>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</si>
  <si>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</si>
  <si>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</si>
  <si>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</si>
  <si>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</si>
  <si>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</si>
  <si>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</si>
  <si>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</si>
  <si>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</si>
  <si>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</si>
  <si>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</si>
  <si>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</si>
  <si>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</si>
  <si>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</si>
  <si>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</si>
  <si>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</si>
  <si>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</si>
  <si>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</si>
  <si>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</si>
  <si>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</si>
  <si>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</si>
  <si>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</si>
  <si>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</si>
  <si>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</si>
  <si>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</si>
  <si>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</si>
  <si>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</si>
  <si>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</si>
  <si>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</si>
  <si>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</si>
  <si>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</si>
  <si>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</si>
  <si>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</si>
  <si>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</si>
  <si>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</si>
  <si>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</si>
  <si>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</si>
  <si>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</si>
  <si>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</si>
  <si>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</si>
  <si>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</si>
  <si>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</si>
  <si>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</si>
  <si>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</si>
  <si>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</si>
  <si>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</si>
  <si>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</si>
  <si>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</si>
  <si>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</si>
  <si>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</si>
  <si>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</si>
  <si>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</si>
  <si>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</si>
  <si>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</si>
  <si>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</si>
  <si>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</si>
  <si>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</si>
  <si>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</si>
  <si>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</si>
  <si>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</si>
  <si>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</si>
  <si>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</si>
  <si>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</si>
  <si>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</si>
  <si>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</si>
  <si>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</si>
  <si>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</si>
  <si>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</si>
  <si>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</si>
  <si>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</si>
  <si>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</si>
  <si>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</si>
  <si>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</si>
  <si>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</si>
  <si>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</si>
  <si>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</si>
  <si>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</si>
  <si>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</si>
  <si>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</si>
  <si>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</si>
  <si>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</si>
  <si>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</si>
  <si>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</si>
  <si>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</si>
  <si>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</si>
  <si>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</si>
  <si>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</si>
  <si>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</si>
  <si>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</si>
  <si>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</si>
  <si>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</si>
  <si>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</si>
  <si>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</si>
  <si>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</si>
  <si>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</si>
  <si>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</si>
  <si>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</si>
  <si>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</si>
  <si>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</si>
  <si>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</si>
  <si>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</si>
  <si>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</si>
  <si>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</si>
  <si>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</si>
  <si>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</si>
  <si>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</si>
  <si>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</si>
  <si>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</si>
  <si>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</si>
  <si>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</si>
  <si>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</si>
  <si>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</si>
  <si>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</si>
  <si>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</si>
  <si>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</si>
  <si>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</si>
  <si>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</si>
  <si>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</si>
  <si>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</si>
  <si>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</si>
  <si>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</si>
  <si>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</si>
  <si>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</si>
  <si>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</si>
  <si>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</si>
  <si>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</si>
  <si>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</si>
  <si>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</si>
  <si>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</si>
  <si>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</si>
  <si>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</si>
  <si>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</si>
  <si>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</si>
  <si>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</si>
  <si>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</si>
  <si>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</si>
  <si>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</si>
  <si>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</si>
  <si>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</si>
  <si>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</si>
  <si>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</si>
  <si>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</si>
  <si>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</si>
  <si>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</si>
  <si>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</si>
  <si>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</si>
  <si>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</si>
  <si>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</si>
  <si>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</si>
  <si>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</si>
  <si>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</si>
  <si>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</si>
  <si>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</si>
  <si>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</si>
  <si>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</si>
  <si>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</si>
  <si>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</si>
  <si>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</si>
  <si>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</si>
  <si>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</si>
  <si>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</si>
  <si>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</si>
  <si>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</si>
  <si>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</si>
  <si>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</si>
  <si>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</si>
  <si>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</si>
  <si>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</si>
  <si>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</si>
  <si>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</si>
  <si>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</si>
  <si>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</si>
  <si>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</si>
  <si>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</si>
  <si>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</si>
  <si>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</si>
  <si>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</si>
  <si>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</si>
  <si>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</si>
  <si>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</si>
  <si>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</si>
  <si>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</si>
  <si>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</si>
  <si>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</si>
  <si>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</si>
  <si>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</si>
  <si>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</si>
  <si>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</si>
  <si>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</si>
  <si>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</si>
  <si>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</si>
  <si>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</si>
  <si>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</si>
  <si>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</si>
  <si>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</si>
  <si>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</si>
  <si>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</si>
  <si>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</si>
  <si>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</si>
  <si>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</si>
  <si>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</si>
  <si>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</si>
  <si>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</si>
  <si>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</si>
  <si>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</si>
  <si>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</si>
  <si>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</si>
  <si>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</si>
  <si>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</si>
  <si>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</si>
  <si>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</si>
  <si>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</si>
  <si>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</si>
  <si>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</si>
  <si>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</si>
  <si>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</si>
  <si>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</si>
  <si>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</si>
  <si>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</si>
  <si>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</si>
  <si>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</si>
  <si>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</si>
  <si>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</si>
  <si>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</si>
  <si>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</si>
  <si>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</si>
  <si>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</si>
  <si>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</si>
  <si>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</si>
  <si>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</si>
  <si>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</si>
  <si>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</si>
  <si>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</si>
  <si>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</si>
  <si>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</si>
  <si>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</si>
  <si>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</si>
  <si>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</si>
  <si>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</si>
  <si>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</si>
  <si>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</si>
  <si>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</si>
  <si>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</si>
  <si>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</si>
  <si>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</si>
  <si>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</si>
  <si>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</si>
  <si>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</si>
  <si>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</si>
  <si>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</si>
  <si>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</si>
  <si>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</si>
  <si>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</si>
  <si>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</si>
  <si>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</si>
  <si>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</si>
  <si>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</si>
  <si>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</si>
  <si>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</si>
  <si>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</si>
  <si>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</si>
  <si>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</si>
  <si>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</si>
  <si>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</si>
  <si>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</si>
  <si>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</si>
  <si>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</si>
  <si>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</si>
  <si>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</si>
  <si>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</si>
  <si>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</si>
  <si>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февраль, июль</t>
  </si>
  <si>
    <t>июль, сентябрь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</si>
  <si>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</si>
  <si>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</si>
  <si>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</si>
  <si>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</si>
  <si>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</si>
  <si>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</si>
  <si>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</si>
  <si>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</si>
  <si>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</si>
  <si>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</si>
  <si>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</si>
  <si>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19 по ул. Строительная за 2016 год</t>
  </si>
  <si>
    <t>август, сентябрь</t>
  </si>
  <si>
    <t>фев, мар, сен</t>
  </si>
  <si>
    <t>июл, сен, ноя</t>
  </si>
  <si>
    <t xml:space="preserve"> январь</t>
  </si>
  <si>
    <t>февраль, март</t>
  </si>
  <si>
    <t>июн, сен, окт</t>
  </si>
  <si>
    <t>март, октябрь</t>
  </si>
  <si>
    <t>мар, май, июн</t>
  </si>
  <si>
    <t>февраль, сентябрь</t>
  </si>
  <si>
    <t>сентябрь, ноябрь</t>
  </si>
  <si>
    <t>октябрь, декабрь</t>
  </si>
  <si>
    <t>янв, фев, мар, сен, дек</t>
  </si>
  <si>
    <t>сентябрь, декабрь</t>
  </si>
  <si>
    <t>36 | 1</t>
  </si>
  <si>
    <t>10 | 1</t>
  </si>
  <si>
    <t>9,6 | 24</t>
  </si>
  <si>
    <t>3 | 18</t>
  </si>
  <si>
    <t>3,3 | 3</t>
  </si>
  <si>
    <t>193 | 1</t>
  </si>
  <si>
    <t>3,75 | 1</t>
  </si>
  <si>
    <t>148,32 | 249</t>
  </si>
  <si>
    <t>148,32 | 24</t>
  </si>
  <si>
    <t>29,25 | 1</t>
  </si>
  <si>
    <t>148,32 | 2</t>
  </si>
  <si>
    <t>664 | 28</t>
  </si>
  <si>
    <t>332 | 22</t>
  </si>
  <si>
    <t>0,11952 | 6</t>
  </si>
  <si>
    <t>6,64 | 40</t>
  </si>
  <si>
    <t>6,64 | 10</t>
  </si>
  <si>
    <t>6,64 | 12</t>
  </si>
  <si>
    <t>664 | 32</t>
  </si>
  <si>
    <t>332 | 8</t>
  </si>
  <si>
    <t>5,4 | 1</t>
  </si>
  <si>
    <t>94 | 2</t>
  </si>
  <si>
    <t>3 | 122</t>
  </si>
  <si>
    <t>46 | 24</t>
  </si>
  <si>
    <t>дек, мар, ноя, фев, янв</t>
  </si>
  <si>
    <t>664 | 74</t>
  </si>
  <si>
    <t>46 | 23</t>
  </si>
  <si>
    <t>3 | 127</t>
  </si>
  <si>
    <t>1935 | 77</t>
  </si>
  <si>
    <t>1935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</si>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</sst>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231356.4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576782.26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535278.15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535278.15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535278.15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272860.51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577029.7657641382</v>
      </c>
      <c r="G28" s="18">
        <f>и_ср_начисл-и_ср_стоимость_факт</f>
        <v>-247.50576413818635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613599.59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723955.32000000007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405.31735876643273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751011.33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689915.26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319601.90999999997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959171.37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959171.37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2280.3273669156206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24022.75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21773.800000000003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16870.740000000002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24022.75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24022.75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1501.868647461908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257110.02999999997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231964.59999999998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188268.11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418607.64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418607.64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3723.6036996237999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262913.40999999997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241048.13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199214.56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262913.40999999997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262913.40999999997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F11" sqref="F1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39164.121562903056</v>
      </c>
      <c r="F6" s="40"/>
      <c r="I6" s="27">
        <f>E6/1.18</f>
        <v>33189.93352788395</v>
      </c>
      <c r="J6" s="29">
        <f>[1]сумма!$Q$6</f>
        <v>12959.079134999998</v>
      </c>
      <c r="K6" s="29">
        <f>J6-I6</f>
        <v>-20230.85439288395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287.87718621090335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0.25419999999999998</v>
      </c>
      <c r="E8" s="48">
        <v>287.87718621090335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1528.0642049105668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7.5488</v>
      </c>
      <c r="E25" s="48">
        <v>934.62037963844728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0.16</v>
      </c>
      <c r="E28" s="48">
        <v>593.44382527211962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777.71210442851248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>
        <v>1</v>
      </c>
      <c r="E39" s="48">
        <v>777.71210442851248</v>
      </c>
      <c r="F39" s="49" t="s">
        <v>737</v>
      </c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10482.105846474153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1.7722</v>
      </c>
      <c r="E43" s="48">
        <v>1629.7536284155315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11.808</v>
      </c>
      <c r="E44" s="48">
        <v>1002.6438599654878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66</v>
      </c>
      <c r="E45" s="48">
        <v>2872.1029544068706</v>
      </c>
      <c r="F45" s="49" t="s">
        <v>746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1.5959999999999999</v>
      </c>
      <c r="E47" s="56">
        <v>2352.89227790111</v>
      </c>
      <c r="F47" s="49" t="s">
        <v>758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4</v>
      </c>
      <c r="E50" s="56">
        <v>172.70718049635687</v>
      </c>
      <c r="F50" s="49" t="s">
        <v>759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133.18923314517576</v>
      </c>
      <c r="F54" s="49" t="s">
        <v>760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>
        <v>1</v>
      </c>
      <c r="E67" s="48">
        <v>1014.1897316709699</v>
      </c>
      <c r="F67" s="49" t="s">
        <v>730</v>
      </c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>
        <v>1</v>
      </c>
      <c r="E68" s="48">
        <v>1304.6269804726503</v>
      </c>
      <c r="F68" s="49" t="s">
        <v>738</v>
      </c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1369.2381600166236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1</v>
      </c>
      <c r="E90" s="35">
        <v>787.62885981725663</v>
      </c>
      <c r="F90" s="33" t="s">
        <v>730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>
        <v>3</v>
      </c>
      <c r="E95" s="35">
        <v>463.67722312684066</v>
      </c>
      <c r="F95" s="33" t="s">
        <v>737</v>
      </c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934.53668050638737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7.5488</v>
      </c>
      <c r="E101" s="35">
        <v>934.53668050638737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285.58143858868641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0.26960000000000001</v>
      </c>
      <c r="E106" s="56">
        <v>285.58143858868641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22622.14379907693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0.26960000000000001</v>
      </c>
      <c r="E120" s="56">
        <v>289.58703990870026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13403.114336816087</v>
      </c>
      <c r="F123" s="49" t="s">
        <v>737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1</v>
      </c>
      <c r="E125" s="48">
        <v>317.44689386581126</v>
      </c>
      <c r="F125" s="49" t="s">
        <v>739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4</v>
      </c>
      <c r="E127" s="48">
        <v>1685.3494223465905</v>
      </c>
      <c r="F127" s="49" t="s">
        <v>761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1598.8002268107375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11</v>
      </c>
      <c r="E134" s="48">
        <v>1868.5007809611311</v>
      </c>
      <c r="F134" s="49" t="s">
        <v>737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764.7550097664074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694.14081621122978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8.4</v>
      </c>
      <c r="E162" s="48">
        <v>1712.193447248585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876.86214269029495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418.8983362681181</v>
      </c>
      <c r="F172" s="49" t="s">
        <v>758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0.25</v>
      </c>
      <c r="E176" s="48">
        <v>394.87586427055572</v>
      </c>
      <c r="F176" s="49" t="s">
        <v>742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0.82000000000000006</v>
      </c>
      <c r="E194" s="48">
        <v>63.087942151621192</v>
      </c>
      <c r="F194" s="49" t="s">
        <v>758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68937.720989710986</v>
      </c>
      <c r="F197" s="75"/>
      <c r="I197" s="27">
        <f>E197/1.18</f>
        <v>58421.797448907615</v>
      </c>
      <c r="J197" s="29">
        <f>[1]сумма!$Q$11</f>
        <v>31082.599499999997</v>
      </c>
      <c r="K197" s="29">
        <f>J197-I197</f>
        <v>-27339.197948907618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68937.720989710986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1.6176000000000001</v>
      </c>
      <c r="E199" s="35">
        <v>6377.1803558770389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10.14</v>
      </c>
      <c r="E200" s="35">
        <v>15989.882188740519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63.13</v>
      </c>
      <c r="E211" s="35">
        <v>22030.221366151563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2</v>
      </c>
      <c r="E216" s="35">
        <v>559.23493027909819</v>
      </c>
      <c r="F216" s="49" t="s">
        <v>739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2</v>
      </c>
      <c r="E229" s="35">
        <v>8439.987164493341</v>
      </c>
      <c r="F229" s="49" t="s">
        <v>737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23599.511333306888</v>
      </c>
      <c r="F232" s="33"/>
      <c r="I232" s="27">
        <f>E232/1.18</f>
        <v>19999.585875683802</v>
      </c>
      <c r="J232" s="29">
        <f>[1]сумма!$M$13</f>
        <v>4000.8600000000006</v>
      </c>
      <c r="K232" s="29">
        <f>J232-I232</f>
        <v>-15998.725875683802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22158.236193271587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8207.7840381338447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2</v>
      </c>
      <c r="E243" s="35">
        <v>10624.44539247343</v>
      </c>
      <c r="F243" s="33" t="s">
        <v>737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>
        <v>1</v>
      </c>
      <c r="E248" s="35">
        <v>3252.7221940363611</v>
      </c>
      <c r="F248" s="33" t="s">
        <v>732</v>
      </c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1441.2751400352995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>
        <v>24</v>
      </c>
      <c r="E261" s="35">
        <v>1441.2751400352995</v>
      </c>
      <c r="F261" s="33" t="s">
        <v>739</v>
      </c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31381.11964520744</v>
      </c>
      <c r="F266" s="75"/>
      <c r="I266" s="27">
        <f>E266/1.18</f>
        <v>26594.169190853765</v>
      </c>
      <c r="J266" s="29">
        <f>[1]сумма!$Q$15</f>
        <v>14033.079052204816</v>
      </c>
      <c r="K266" s="29">
        <f>J266-I266</f>
        <v>-12561.09013864895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31381.11964520744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0.51139999999999997</v>
      </c>
      <c r="E268" s="35">
        <v>1573.9741354069811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7</v>
      </c>
      <c r="E270" s="35">
        <v>1338.289336544914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109.9960328367973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190.81010705904615</v>
      </c>
      <c r="F274" s="33" t="s">
        <v>761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2</v>
      </c>
      <c r="E277" s="35">
        <v>442.82580228790346</v>
      </c>
      <c r="F277" s="33" t="s">
        <v>762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745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10889.472307344304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18</v>
      </c>
      <c r="E293" s="35">
        <v>2666.3102363244611</v>
      </c>
      <c r="F293" s="33" t="s">
        <v>763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5</v>
      </c>
      <c r="E303" s="35">
        <v>238.54301111498006</v>
      </c>
      <c r="F303" s="33" t="s">
        <v>737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2</v>
      </c>
      <c r="E308" s="35">
        <v>208.14579157785221</v>
      </c>
      <c r="F308" s="33" t="s">
        <v>764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91.441301775539245</v>
      </c>
      <c r="F309" s="33" t="s">
        <v>743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414.93725148551471</v>
      </c>
      <c r="F310" s="33" t="s">
        <v>765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1</v>
      </c>
      <c r="E312" s="35">
        <v>73.291344271978161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1258.9399971337152</v>
      </c>
      <c r="F313" s="33" t="s">
        <v>766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1</v>
      </c>
      <c r="E315" s="35">
        <v>385.73342860789757</v>
      </c>
      <c r="F315" s="33" t="s">
        <v>739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>
        <v>1</v>
      </c>
      <c r="E318" s="35">
        <v>511.98031262556333</v>
      </c>
      <c r="F318" s="33" t="s">
        <v>737</v>
      </c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584.47319143830714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1838.451435697684</v>
      </c>
      <c r="F326" s="33" t="s">
        <v>739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3</v>
      </c>
      <c r="E328" s="35">
        <v>165.98564916702699</v>
      </c>
      <c r="F328" s="33" t="s">
        <v>767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3</v>
      </c>
      <c r="E333" s="35">
        <v>2430.6279365402265</v>
      </c>
      <c r="F333" s="33" t="s">
        <v>768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99.671317860809424</v>
      </c>
      <c r="F334" s="33" t="s">
        <v>734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18</v>
      </c>
      <c r="E335" s="35">
        <v>899.47291234389365</v>
      </c>
      <c r="F335" s="33" t="s">
        <v>769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364.92290155095009</v>
      </c>
      <c r="F336" s="33" t="s">
        <v>737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5</v>
      </c>
      <c r="E337" s="35">
        <v>546.48895315006416</v>
      </c>
      <c r="F337" s="33" t="s">
        <v>770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105444.77637713776</v>
      </c>
      <c r="F338" s="75"/>
      <c r="I338" s="27">
        <f>E338/1.18</f>
        <v>89359.979980625227</v>
      </c>
      <c r="J338" s="29">
        <f>[1]сумма!$Q$17</f>
        <v>27117.06</v>
      </c>
      <c r="K338" s="29">
        <f>J338-I338</f>
        <v>-62242.919980625229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105444.77637713776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771</v>
      </c>
      <c r="E340" s="84">
        <v>183.83916506033555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772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773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774</v>
      </c>
      <c r="E344" s="84">
        <v>281.15734160837263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775</v>
      </c>
      <c r="E345" s="84">
        <v>23.543370146588661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776</v>
      </c>
      <c r="E346" s="48">
        <v>654.73048202984035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777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778</v>
      </c>
      <c r="E349" s="48">
        <v>83777.151608088941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779</v>
      </c>
      <c r="E351" s="48">
        <v>18452.645450473676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780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781</v>
      </c>
      <c r="E354" s="48">
        <v>696.71157526735828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131763.029619682</v>
      </c>
      <c r="F355" s="75"/>
      <c r="I355" s="27">
        <f>E355/1.18</f>
        <v>111663.58442345932</v>
      </c>
      <c r="J355" s="29">
        <f>[1]сумма!$Q$19</f>
        <v>27334.060541112922</v>
      </c>
      <c r="K355" s="29">
        <f>J355-I355</f>
        <v>-84329.523882346402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51481.699758849863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749</v>
      </c>
      <c r="E357" s="89">
        <v>79.777229872036344</v>
      </c>
      <c r="F357" s="49" t="s">
        <v>750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782</v>
      </c>
      <c r="E358" s="89">
        <v>9813.6634489395183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783</v>
      </c>
      <c r="E359" s="89">
        <v>16868.483934993103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784</v>
      </c>
      <c r="E360" s="89">
        <v>126.73244295769082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785</v>
      </c>
      <c r="E361" s="89">
        <v>259.70819009779842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786</v>
      </c>
      <c r="E362" s="89">
        <v>439.48022840927695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787</v>
      </c>
      <c r="E364" s="89">
        <v>1269.6440912368566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788</v>
      </c>
      <c r="E365" s="89">
        <v>6400.6280698727023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789</v>
      </c>
      <c r="E366" s="89">
        <v>6178.7536278005336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790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790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791</v>
      </c>
      <c r="E369" s="89">
        <v>1527.293933755238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792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793</v>
      </c>
      <c r="E371" s="89">
        <v>3448.3085847206694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3.9000000000000004</v>
      </c>
      <c r="E373" s="89">
        <v>687.44488564643063</v>
      </c>
      <c r="F373" s="49" t="s">
        <v>794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80281.329860832135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795</v>
      </c>
      <c r="E375" s="93">
        <v>14507.654259090159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796</v>
      </c>
      <c r="E377" s="95">
        <v>595.84216411620423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797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798</v>
      </c>
      <c r="E379" s="95">
        <v>42302.641388854674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799</v>
      </c>
      <c r="E380" s="95">
        <v>14810.991870694426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799</v>
      </c>
      <c r="E382" s="95">
        <v>2635.103805080872</v>
      </c>
      <c r="F382" s="49" t="s">
        <v>800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799</v>
      </c>
      <c r="E383" s="95">
        <v>1356.7270596358435</v>
      </c>
      <c r="F383" s="49" t="s">
        <v>801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37163.025722919752</v>
      </c>
      <c r="F386" s="75"/>
      <c r="I386" s="27">
        <f>E386/1.18</f>
        <v>31494.089595694706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37163.025722919752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21203.154371210207</v>
      </c>
      <c r="F388" s="75"/>
      <c r="I388" s="27">
        <f>E388/1.18</f>
        <v>17968.774890856108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21203.154371210207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118373.33576413814</v>
      </c>
      <c r="F390" s="75"/>
      <c r="I390" s="27">
        <f>E390/1.18</f>
        <v>100316.38624079504</v>
      </c>
      <c r="J390" s="27">
        <f>SUM(I6:I390)</f>
        <v>489008.30117475952</v>
      </c>
      <c r="K390" s="27">
        <f>J390*1.01330668353499*1.18</f>
        <v>584708.14826368052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118373.33576413814</v>
      </c>
      <c r="F391" s="49" t="s">
        <v>731</v>
      </c>
      <c r="I391" s="27">
        <f>E6+E197+E232+E266+E338+E355+E386+E388+E390</f>
        <v>577029.79538621625</v>
      </c>
      <c r="J391" s="27">
        <f>I391-K391</f>
        <v>237866.01914749452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2017-05-18T02:35:49Z</dcterms:modified>
</cp:coreProperties>
</file>